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bus.gov.ru'!$A$1:$BZ$29</definedName>
  </definedNames>
  <calcPr calcId="125725"/>
</workbook>
</file>

<file path=xl/calcChain.xml><?xml version="1.0" encoding="utf-8"?>
<calcChain xmlns="http://schemas.openxmlformats.org/spreadsheetml/2006/main">
  <c r="D3" i="6"/>
  <c r="C3"/>
  <c r="B3"/>
  <c r="A3"/>
  <c r="E3" i="5"/>
  <c r="E3" i="7" s="1"/>
  <c r="D3" i="5"/>
  <c r="C3"/>
  <c r="B3"/>
  <c r="A3"/>
  <c r="D2" i="4"/>
  <c r="C2"/>
  <c r="B2"/>
  <c r="A2"/>
  <c r="C3" i="3"/>
  <c r="B3"/>
  <c r="D3" s="1"/>
  <c r="C3" i="7" s="1"/>
  <c r="A3" i="3"/>
  <c r="D2" i="2"/>
  <c r="E2" s="1"/>
  <c r="B3" i="7" s="1"/>
  <c r="C2" i="2"/>
  <c r="B2"/>
  <c r="A2"/>
  <c r="A3" i="7" s="1"/>
  <c r="E3" i="6" l="1"/>
  <c r="F3" i="7" s="1"/>
  <c r="E2" i="4"/>
  <c r="D3" i="7" s="1"/>
  <c r="G3"/>
</calcChain>
</file>

<file path=xl/sharedStrings.xml><?xml version="1.0" encoding="utf-8"?>
<sst xmlns="http://schemas.openxmlformats.org/spreadsheetml/2006/main" count="123" uniqueCount="67">
  <si>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</si>
  <si>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</si>
  <si>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</si>
  <si>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</si>
  <si>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</si>
  <si>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</si>
  <si>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</si>
  <si>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</si>
  <si>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</si>
  <si>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</si>
  <si>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</si>
  <si>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</si>
  <si>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</si>
  <si>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</si>
  <si>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</si>
  <si>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</si>
  <si>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</si>
  <si>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</si>
  <si>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</si>
  <si>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</si>
  <si>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</si>
  <si>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</si>
  <si>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</si>
  <si>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</si>
  <si>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</si>
  <si>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</si>
  <si>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</si>
  <si>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</si>
  <si>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</si>
  <si>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</si>
  <si>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</si>
  <si>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В наличии и функционируют более трёх дистанционных способов взаимодействия</t>
  </si>
  <si>
    <t>43</t>
  </si>
  <si>
    <t>33</t>
  </si>
  <si>
    <t>1</t>
  </si>
  <si>
    <t>34</t>
  </si>
  <si>
    <t>2209010420</t>
  </si>
  <si>
    <t>МБДОУ "Детский сад № 50 "Росточек"</t>
  </si>
  <si>
    <t>49</t>
  </si>
  <si>
    <t>44</t>
  </si>
  <si>
    <t>32</t>
  </si>
  <si>
    <t>47</t>
  </si>
  <si>
    <t>46</t>
  </si>
  <si>
    <t>45</t>
  </si>
  <si>
    <t>Организация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</si>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</sst>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29"/>
  <sheetViews>
    <sheetView workbookViewId="0">
      <pane ySplit="1" topLeftCell="A2" activePane="bottomLeft" state="frozen"/>
      <selection pane="bottomLeft" activeCell="BJ8" sqref="BJ8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0"/>
      <c r="K1" s="4" t="s">
        <v>8</v>
      </c>
      <c r="L1" s="31" t="s">
        <v>7</v>
      </c>
      <c r="M1" s="30"/>
      <c r="N1" s="32" t="s">
        <v>9</v>
      </c>
      <c r="O1" s="30"/>
      <c r="P1" s="29" t="s">
        <v>7</v>
      </c>
      <c r="Q1" s="30"/>
      <c r="R1" s="3" t="s">
        <v>10</v>
      </c>
      <c r="S1" s="31" t="s">
        <v>7</v>
      </c>
      <c r="T1" s="30"/>
      <c r="U1" s="3" t="s">
        <v>11</v>
      </c>
      <c r="V1" s="31" t="s">
        <v>7</v>
      </c>
      <c r="W1" s="30"/>
      <c r="X1" s="31" t="s">
        <v>12</v>
      </c>
      <c r="Y1" s="30"/>
      <c r="Z1" s="29" t="s">
        <v>7</v>
      </c>
      <c r="AA1" s="30"/>
      <c r="AB1" s="3" t="s">
        <v>13</v>
      </c>
      <c r="AC1" s="31" t="s">
        <v>7</v>
      </c>
      <c r="AD1" s="30"/>
      <c r="AE1" s="31" t="s">
        <v>14</v>
      </c>
      <c r="AF1" s="30"/>
      <c r="AG1" s="29" t="s">
        <v>7</v>
      </c>
      <c r="AH1" s="30"/>
      <c r="AI1" s="32" t="s">
        <v>15</v>
      </c>
      <c r="AJ1" s="30"/>
      <c r="AK1" s="29" t="s">
        <v>7</v>
      </c>
      <c r="AL1" s="30"/>
      <c r="AM1" s="3" t="s">
        <v>16</v>
      </c>
      <c r="AN1" s="31" t="s">
        <v>7</v>
      </c>
      <c r="AO1" s="30"/>
      <c r="AP1" s="3" t="s">
        <v>17</v>
      </c>
      <c r="AQ1" s="29" t="s">
        <v>7</v>
      </c>
      <c r="AR1" s="30"/>
      <c r="AS1" s="4" t="s">
        <v>18</v>
      </c>
      <c r="AT1" s="29" t="s">
        <v>7</v>
      </c>
      <c r="AU1" s="30"/>
      <c r="AV1" s="3" t="s">
        <v>19</v>
      </c>
      <c r="AW1" s="29" t="s">
        <v>7</v>
      </c>
      <c r="AX1" s="30"/>
      <c r="AY1" s="3" t="s">
        <v>20</v>
      </c>
      <c r="AZ1" s="29" t="s">
        <v>7</v>
      </c>
      <c r="BA1" s="30"/>
      <c r="BB1" s="3" t="s">
        <v>21</v>
      </c>
      <c r="BC1" s="29" t="s">
        <v>7</v>
      </c>
      <c r="BD1" s="30"/>
      <c r="BE1" s="3" t="s">
        <v>22</v>
      </c>
      <c r="BF1" s="29" t="s">
        <v>7</v>
      </c>
      <c r="BG1" s="30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36</v>
      </c>
      <c r="B2" s="3" t="s">
        <v>23</v>
      </c>
      <c r="C2" s="6" t="s">
        <v>24</v>
      </c>
      <c r="D2" s="3" t="s">
        <v>37</v>
      </c>
      <c r="E2" s="7">
        <v>119</v>
      </c>
      <c r="F2" s="7" t="s">
        <v>38</v>
      </c>
      <c r="G2" s="8">
        <v>0.41176470588235292</v>
      </c>
      <c r="H2" s="3" t="s">
        <v>37</v>
      </c>
      <c r="I2" s="7">
        <v>15</v>
      </c>
      <c r="J2" s="2">
        <v>15</v>
      </c>
      <c r="K2" s="3" t="s">
        <v>37</v>
      </c>
      <c r="L2" s="9">
        <v>53</v>
      </c>
      <c r="M2" s="10">
        <v>53</v>
      </c>
      <c r="N2" s="3" t="s">
        <v>37</v>
      </c>
      <c r="O2" s="3" t="s">
        <v>31</v>
      </c>
      <c r="P2" s="2" t="s">
        <v>30</v>
      </c>
      <c r="Q2" s="2" t="s">
        <v>26</v>
      </c>
      <c r="R2" s="3" t="s">
        <v>37</v>
      </c>
      <c r="S2" s="2" t="s">
        <v>39</v>
      </c>
      <c r="T2" s="2" t="s">
        <v>39</v>
      </c>
      <c r="U2" s="3" t="s">
        <v>37</v>
      </c>
      <c r="V2" s="2" t="s">
        <v>40</v>
      </c>
      <c r="W2" s="2" t="s">
        <v>33</v>
      </c>
      <c r="X2" s="3" t="s">
        <v>37</v>
      </c>
      <c r="Y2" s="3" t="s">
        <v>25</v>
      </c>
      <c r="Z2" s="2"/>
      <c r="AA2" s="2" t="s">
        <v>26</v>
      </c>
      <c r="AB2" s="3" t="s">
        <v>37</v>
      </c>
      <c r="AC2" s="2" t="s">
        <v>32</v>
      </c>
      <c r="AD2" s="2" t="s">
        <v>38</v>
      </c>
      <c r="AE2" s="3" t="s">
        <v>37</v>
      </c>
      <c r="AF2" s="3" t="s">
        <v>27</v>
      </c>
      <c r="AG2" s="2">
        <v>1</v>
      </c>
      <c r="AH2" s="2" t="s">
        <v>28</v>
      </c>
      <c r="AI2" s="3" t="s">
        <v>37</v>
      </c>
      <c r="AJ2" s="3" t="s">
        <v>29</v>
      </c>
      <c r="AK2" s="2" t="s">
        <v>30</v>
      </c>
      <c r="AL2" s="2" t="s">
        <v>26</v>
      </c>
      <c r="AM2" s="3" t="s">
        <v>37</v>
      </c>
      <c r="AN2" s="2" t="s">
        <v>34</v>
      </c>
      <c r="AO2" s="2" t="s">
        <v>34</v>
      </c>
      <c r="AP2" s="3" t="s">
        <v>37</v>
      </c>
      <c r="AQ2" s="2" t="s">
        <v>41</v>
      </c>
      <c r="AR2" s="2" t="s">
        <v>38</v>
      </c>
      <c r="AS2" s="3" t="s">
        <v>37</v>
      </c>
      <c r="AT2" s="2" t="s">
        <v>42</v>
      </c>
      <c r="AU2" s="2" t="s">
        <v>38</v>
      </c>
      <c r="AV2" s="3" t="s">
        <v>37</v>
      </c>
      <c r="AW2" s="2" t="s">
        <v>33</v>
      </c>
      <c r="AX2" s="2" t="s">
        <v>35</v>
      </c>
      <c r="AY2" s="3" t="s">
        <v>37</v>
      </c>
      <c r="AZ2" s="2" t="s">
        <v>32</v>
      </c>
      <c r="BA2" s="2" t="s">
        <v>38</v>
      </c>
      <c r="BB2" s="3" t="s">
        <v>37</v>
      </c>
      <c r="BC2" s="2" t="s">
        <v>41</v>
      </c>
      <c r="BD2" s="2" t="s">
        <v>38</v>
      </c>
      <c r="BE2" s="3" t="s">
        <v>37</v>
      </c>
      <c r="BF2" s="2" t="s">
        <v>43</v>
      </c>
      <c r="BG2" s="2" t="s">
        <v>38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11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11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11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11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11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11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11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11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11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11"/>
      <c r="B223" s="1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11"/>
      <c r="B224" s="1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11"/>
      <c r="B225" s="1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11"/>
      <c r="B226" s="1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11"/>
      <c r="B227" s="1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11"/>
      <c r="B228" s="1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11"/>
      <c r="B229" s="1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</sheetData>
  <autoFilter ref="A1:BZ29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tabSelected="1" workbookViewId="0">
      <selection sqref="A1:E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44</v>
      </c>
      <c r="B1" s="13" t="s">
        <v>64</v>
      </c>
      <c r="C1" s="13" t="s">
        <v>65</v>
      </c>
      <c r="D1" s="13" t="s">
        <v>66</v>
      </c>
      <c r="E1" s="13" t="s">
        <v>45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3" t="str">
        <f>'Данные для ввода на bus.gov.ru'!D2</f>
        <v>МБДОУ "Детский сад № 50 "Росточек"</v>
      </c>
      <c r="B2" s="15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2" s="14">
        <f>'Данные для ввода на bus.gov.ru'!Q2*0.3</f>
        <v>30</v>
      </c>
      <c r="D2" s="15">
        <f>((('Данные для ввода на bus.gov.ru'!S2+'Данные для ввода на bus.gov.ru'!V2)/('Данные для ввода на bus.gov.ru'!T2+'Данные для ввода на bus.gov.ru'!W2))*100)*0.4</f>
        <v>39.480519480519483</v>
      </c>
      <c r="E2" s="16">
        <f>B2+C2+D2</f>
        <v>99.48051948051949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>
      <selection activeCell="F17" sqref="F17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44</v>
      </c>
      <c r="B1" s="13" t="s">
        <v>47</v>
      </c>
      <c r="C1" s="13" t="s">
        <v>48</v>
      </c>
      <c r="D1" s="13" t="s">
        <v>45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7" t="s">
        <v>46</v>
      </c>
      <c r="B2" s="18"/>
      <c r="C2" s="18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>
      <c r="A3" s="3" t="str">
        <f>'Данные для ввода на bus.gov.ru'!D2</f>
        <v>МБДОУ "Детский сад № 50 "Росточек"</v>
      </c>
      <c r="B3" s="2">
        <f>'Данные для ввода на bus.gov.ru'!AA2*0.5</f>
        <v>50</v>
      </c>
      <c r="C3" s="19">
        <f>(('Данные для ввода на bus.gov.ru'!AC2/'Данные для ввода на bus.gov.ru'!AD2)*100)*0.5</f>
        <v>43.877551020408163</v>
      </c>
      <c r="D3" s="19">
        <f>B3+C3</f>
        <v>93.877551020408163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2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2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2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2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2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2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2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2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2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2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2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2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2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2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2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2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2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2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2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2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2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2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2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2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2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2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2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2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2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2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2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2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2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2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2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2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2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2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2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2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2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2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2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11"/>
      <c r="Z558" s="11"/>
    </row>
    <row r="559" spans="5:26" ht="15.75" customHeight="1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11"/>
      <c r="Z559" s="11"/>
    </row>
    <row r="560" spans="5:26" ht="15.75" customHeight="1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11"/>
      <c r="Z560" s="11"/>
    </row>
    <row r="561" spans="5:26" ht="15.75" customHeight="1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11"/>
      <c r="Z561" s="11"/>
    </row>
    <row r="562" spans="5:26" ht="15.75" customHeight="1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11"/>
      <c r="Z562" s="11"/>
    </row>
    <row r="563" spans="5:26" ht="15.75" customHeight="1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11"/>
      <c r="Z563" s="11"/>
    </row>
    <row r="564" spans="5:26" ht="15.75" customHeight="1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11"/>
      <c r="Z564" s="11"/>
    </row>
    <row r="565" spans="5:26" ht="15.75" customHeight="1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11"/>
      <c r="Z565" s="11"/>
    </row>
    <row r="566" spans="5:26" ht="15.75" customHeight="1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11"/>
      <c r="Z566" s="11"/>
    </row>
    <row r="567" spans="5:26" ht="15.75" customHeight="1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11"/>
      <c r="Z567" s="11"/>
    </row>
    <row r="568" spans="5:26" ht="15.75" customHeight="1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11"/>
      <c r="Z568" s="11"/>
    </row>
    <row r="569" spans="5:26" ht="15.75" customHeight="1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11"/>
      <c r="Z569" s="11"/>
    </row>
    <row r="570" spans="5:26" ht="15.75" customHeight="1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11"/>
      <c r="Z570" s="11"/>
    </row>
    <row r="571" spans="5:26" ht="15.75" customHeight="1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11"/>
      <c r="Z571" s="11"/>
    </row>
    <row r="572" spans="5:26" ht="15.75" customHeight="1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11"/>
      <c r="Z572" s="11"/>
    </row>
    <row r="573" spans="5:26" ht="15.75" customHeight="1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11"/>
      <c r="Z573" s="11"/>
    </row>
    <row r="574" spans="5:26" ht="15.75" customHeight="1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11"/>
      <c r="Z574" s="11"/>
    </row>
    <row r="575" spans="5:26" ht="15.75" customHeight="1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11"/>
      <c r="Z575" s="11"/>
    </row>
    <row r="576" spans="5:26" ht="15.75" customHeight="1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11"/>
      <c r="Z576" s="11"/>
    </row>
    <row r="577" spans="5:26" ht="15.75" customHeight="1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11"/>
      <c r="Z577" s="11"/>
    </row>
    <row r="578" spans="5:26" ht="15.75" customHeight="1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11"/>
      <c r="Z578" s="11"/>
    </row>
    <row r="579" spans="5:26" ht="15.75" customHeight="1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11"/>
      <c r="Z579" s="11"/>
    </row>
    <row r="580" spans="5:26" ht="15.75" customHeight="1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11"/>
      <c r="Z580" s="11"/>
    </row>
    <row r="581" spans="5:26" ht="15.75" customHeight="1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11"/>
      <c r="Z581" s="11"/>
    </row>
    <row r="582" spans="5:26" ht="15.75" customHeight="1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11"/>
      <c r="Z582" s="11"/>
    </row>
    <row r="583" spans="5:26" ht="15.75" customHeight="1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11"/>
      <c r="Z583" s="11"/>
    </row>
    <row r="584" spans="5:26" ht="15.75" customHeight="1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5:26" ht="15.75" customHeight="1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5:26" ht="15.75" customHeight="1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5:26" ht="15.75" customHeight="1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5:26" ht="15.75" customHeight="1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5:26" ht="15.75" customHeight="1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5:26" ht="15.75" customHeight="1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5:26" ht="15.75" customHeight="1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5:26" ht="15.75" customHeight="1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5:26" ht="15.75" customHeight="1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5:26" ht="15.75" customHeight="1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5:26" ht="15.75" customHeight="1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5:26" ht="15.75" customHeight="1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5:26" ht="15.75" customHeight="1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5:26" ht="15.75" customHeight="1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5:26" ht="15.75" customHeight="1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5:26" ht="15.75" customHeight="1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5:26" ht="15.75" customHeight="1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5:26" ht="15.75" customHeight="1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5:26" ht="15.75" customHeight="1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5:26" ht="15.75" customHeight="1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5:26" ht="15.75" customHeight="1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5:26" ht="15.75" customHeight="1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5:26" ht="15.75" customHeight="1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5:26" ht="15.75" customHeight="1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5:26" ht="15.75" customHeight="1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5:26" ht="15.75" customHeight="1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5:26" ht="15.75" customHeight="1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>
      <selection activeCell="G6" sqref="G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0" t="s">
        <v>44</v>
      </c>
      <c r="B1" s="21" t="s">
        <v>49</v>
      </c>
      <c r="C1" s="21" t="s">
        <v>50</v>
      </c>
      <c r="D1" s="21" t="s">
        <v>51</v>
      </c>
      <c r="E1" s="21" t="s">
        <v>45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3" t="str">
        <f>'Данные для ввода на bus.gov.ru'!D2</f>
        <v>МБДОУ "Детский сад № 50 "Росточек"</v>
      </c>
      <c r="B2" s="12">
        <f>'Данные для ввода на bus.gov.ru'!AH2*0.3</f>
        <v>6</v>
      </c>
      <c r="C2" s="12">
        <f>'Данные для ввода на bus.gov.ru'!AL2*0.4</f>
        <v>40</v>
      </c>
      <c r="D2" s="23">
        <f>IFERROR((('Данные для ввода на bus.gov.ru'!AN2/'Данные для ввода на bus.gov.ru'!AO2)*100)*0.3,0)</f>
        <v>30</v>
      </c>
      <c r="E2" s="23">
        <f>B2+C2+D2</f>
        <v>76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>
      <selection activeCell="G1" sqref="G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0" t="s">
        <v>44</v>
      </c>
      <c r="B1" s="21" t="s">
        <v>52</v>
      </c>
      <c r="C1" s="21" t="s">
        <v>53</v>
      </c>
      <c r="D1" s="21" t="s">
        <v>54</v>
      </c>
      <c r="E1" s="21" t="s">
        <v>45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7" t="s">
        <v>46</v>
      </c>
      <c r="B2" s="22">
        <v>40</v>
      </c>
      <c r="C2" s="22">
        <v>40</v>
      </c>
      <c r="D2" s="22">
        <v>20</v>
      </c>
      <c r="E2" s="22">
        <v>100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</row>
    <row r="3" spans="1:26" ht="12.75" customHeight="1">
      <c r="A3" s="3" t="str">
        <f>'Данные для ввода на bus.gov.ru'!D2</f>
        <v>МБДОУ "Детский сад № 50 "Росточек"</v>
      </c>
      <c r="B3" s="23">
        <f>(('Данные для ввода на bus.gov.ru'!AQ2/'Данные для ввода на bus.gov.ru'!AR2)*100)*0.4</f>
        <v>38.367346938775505</v>
      </c>
      <c r="C3" s="19">
        <f>(('Данные для ввода на bus.gov.ru'!AT2/'Данные для ввода на bus.gov.ru'!AU2)*100)*0.4</f>
        <v>37.551020408163268</v>
      </c>
      <c r="D3" s="23">
        <f>(('Данные для ввода на bus.gov.ru'!AW2/'Данные для ввода на bus.gov.ru'!AX2)*100)*0.2</f>
        <v>19.411764705882355</v>
      </c>
      <c r="E3" s="23">
        <f>B3+C3+D3</f>
        <v>95.330132052821114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1:26" ht="12.75" customHeight="1"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6" ht="12.75" customHeight="1"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2.75" customHeight="1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6" ht="12.75" customHeight="1"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6" ht="12.75" customHeight="1"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6" ht="12.75" customHeight="1"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</row>
    <row r="10" spans="1:26" ht="12.75" customHeight="1"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6" ht="12.75" customHeight="1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ht="12.75" customHeight="1"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6" ht="12.75" customHeight="1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6" ht="12.75" customHeight="1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6" ht="12.75" customHeight="1"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6" ht="12.75" customHeight="1"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6:26" ht="12.75" customHeight="1"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6:26" ht="12.75" customHeight="1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6:26" ht="12.75" customHeight="1"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6:26" ht="12.75" customHeight="1"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6:26" ht="12.75" customHeight="1"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6:26" ht="12.75" customHeight="1"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6:26" ht="12.75" customHeight="1"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6:26" ht="12.75" customHeight="1"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</row>
    <row r="25" spans="6:26" ht="12.75" customHeight="1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/>
    </row>
    <row r="26" spans="6:26" ht="12.75" customHeight="1"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6:26" ht="12.75" customHeight="1"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6:26" ht="12.75" customHeight="1"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6:26" ht="12.75" customHeight="1"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6:26" ht="12.75" customHeight="1"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6:26" ht="12.75" customHeight="1"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6:26" ht="12.75" customHeight="1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6:26" ht="12.75" customHeight="1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6:26" ht="12.75" customHeight="1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</row>
    <row r="35" spans="6:26" ht="12.75" customHeight="1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6:26" ht="12.75" customHeight="1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6:26" ht="12.75" customHeight="1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/>
    </row>
    <row r="38" spans="6:26" ht="12.75" customHeight="1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/>
    </row>
    <row r="39" spans="6:26" ht="12.75" customHeight="1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</row>
    <row r="40" spans="6:26" ht="12.75" customHeight="1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/>
    </row>
    <row r="41" spans="6:26" ht="12.75" customHeight="1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</row>
    <row r="42" spans="6:26" ht="12.75" customHeight="1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</row>
    <row r="43" spans="6:26" ht="12.75" customHeight="1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</row>
    <row r="44" spans="6:26" ht="12.75" customHeight="1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</row>
    <row r="45" spans="6:26" ht="12.75" customHeight="1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/>
    </row>
    <row r="46" spans="6:26" ht="12.75" customHeight="1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</row>
    <row r="47" spans="6:26" ht="12.75" customHeight="1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6:26" ht="12.75" customHeight="1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/>
    </row>
    <row r="49" spans="6:26" ht="12.75" customHeight="1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6:26" ht="12.75" customHeight="1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/>
    </row>
    <row r="51" spans="6:26" ht="12.75" customHeight="1"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/>
    </row>
    <row r="52" spans="6:26" ht="12.75" customHeight="1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/>
    </row>
    <row r="53" spans="6:26" ht="12.75" customHeight="1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</row>
    <row r="54" spans="6:26" ht="12.75" customHeight="1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/>
    </row>
    <row r="55" spans="6:26" ht="12.75" customHeight="1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/>
    </row>
    <row r="56" spans="6:26" ht="12.75" customHeight="1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/>
    </row>
    <row r="57" spans="6:26" ht="12.75" customHeight="1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</row>
    <row r="58" spans="6:26" ht="12.75" customHeight="1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/>
    </row>
    <row r="59" spans="6:26" ht="12.75" customHeight="1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/>
    </row>
    <row r="60" spans="6:26" ht="12.75" customHeight="1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/>
    </row>
    <row r="61" spans="6:26" ht="12.75" customHeight="1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/>
    </row>
    <row r="62" spans="6:26" ht="12.75" customHeight="1"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/>
    </row>
    <row r="63" spans="6:26" ht="12.75" customHeight="1"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/>
    </row>
    <row r="64" spans="6:26" ht="12.75" customHeight="1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/>
    </row>
    <row r="65" spans="6:26" ht="12.75" customHeight="1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/>
    </row>
    <row r="66" spans="6:26" ht="12.75" customHeight="1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6:26" ht="12.75" customHeight="1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5"/>
    </row>
    <row r="68" spans="6:26" ht="12.75" customHeight="1"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5"/>
    </row>
    <row r="69" spans="6:26" ht="12.75" customHeight="1"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6:26" ht="12.75" customHeight="1"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5"/>
    </row>
    <row r="71" spans="6:26" ht="12.75" customHeight="1"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5"/>
    </row>
    <row r="72" spans="6:26" ht="12.75" customHeight="1"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5"/>
    </row>
    <row r="73" spans="6:26" ht="12.75" customHeight="1"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5"/>
    </row>
    <row r="74" spans="6:26" ht="12.75" customHeight="1"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5"/>
    </row>
    <row r="75" spans="6:26" ht="12.75" customHeight="1"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5"/>
    </row>
    <row r="76" spans="6:26" ht="12.75" customHeight="1"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5"/>
    </row>
    <row r="77" spans="6:26" ht="12.75" customHeight="1"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5"/>
    </row>
    <row r="78" spans="6:26" ht="12.75" customHeight="1"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5"/>
    </row>
    <row r="79" spans="6:26" ht="12.75" customHeight="1"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5"/>
    </row>
    <row r="80" spans="6:26" ht="12.75" customHeight="1"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5"/>
    </row>
    <row r="81" spans="6:26" ht="12.75" customHeight="1"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5"/>
    </row>
    <row r="82" spans="6:26" ht="12.75" customHeight="1"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5"/>
    </row>
    <row r="83" spans="6:26" ht="12.75" customHeight="1"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6:26" ht="12.75" customHeight="1"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5"/>
    </row>
    <row r="85" spans="6:26" ht="12.75" customHeight="1"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6:26" ht="12.75" customHeight="1"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>
      <selection activeCell="F20" sqref="F20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44</v>
      </c>
      <c r="B1" s="21" t="s">
        <v>55</v>
      </c>
      <c r="C1" s="21" t="s">
        <v>56</v>
      </c>
      <c r="D1" s="21" t="s">
        <v>57</v>
      </c>
      <c r="E1" s="21" t="s">
        <v>45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7" t="s">
        <v>46</v>
      </c>
      <c r="B2" s="22">
        <v>30</v>
      </c>
      <c r="C2" s="22">
        <v>20</v>
      </c>
      <c r="D2" s="22">
        <v>50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str">
        <f>'Данные для ввода на bus.gov.ru'!D2</f>
        <v>МБДОУ "Детский сад № 50 "Росточек"</v>
      </c>
      <c r="B3" s="23">
        <f>(('Данные для ввода на bus.gov.ru'!AZ2/'Данные для ввода на bus.gov.ru'!BA2)*100)*0.3</f>
        <v>26.326530612244898</v>
      </c>
      <c r="C3" s="23">
        <f>(('Данные для ввода на bus.gov.ru'!BC2/'Данные для ввода на bus.gov.ru'!BD2)*100)*0.2</f>
        <v>19.183673469387752</v>
      </c>
      <c r="D3" s="23">
        <f>(('Данные для ввода на bus.gov.ru'!BF2/'Данные для ввода на bus.gov.ru'!BG2)*100)*0.5</f>
        <v>45.91836734693878</v>
      </c>
      <c r="E3" s="23">
        <f>B3+C3+D3</f>
        <v>91.428571428571431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2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9"/>
  <sheetViews>
    <sheetView workbookViewId="0">
      <selection activeCell="A11" sqref="A11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0"/>
      <c r="B1" s="26" t="s">
        <v>58</v>
      </c>
      <c r="C1" s="27" t="s">
        <v>59</v>
      </c>
      <c r="D1" s="27" t="s">
        <v>60</v>
      </c>
      <c r="E1" s="27" t="s">
        <v>61</v>
      </c>
      <c r="F1" s="27" t="s">
        <v>62</v>
      </c>
      <c r="G1" s="2" t="s">
        <v>63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8" t="s">
        <v>46</v>
      </c>
      <c r="B2" s="28"/>
      <c r="C2" s="28"/>
      <c r="D2" s="28"/>
      <c r="E2" s="28"/>
      <c r="F2" s="28"/>
      <c r="G2" s="2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>
      <c r="A3" s="3" t="str">
        <f>'Критерий 1'!A2</f>
        <v>МБДОУ "Детский сад № 50 "Росточек"</v>
      </c>
      <c r="B3" s="19">
        <f>'Критерий 1'!E2</f>
        <v>99.48051948051949</v>
      </c>
      <c r="C3" s="19">
        <f>'Критерий 2'!D3</f>
        <v>93.877551020408163</v>
      </c>
      <c r="D3" s="19">
        <f>'Критерий 3'!E2</f>
        <v>76</v>
      </c>
      <c r="E3" s="19">
        <f>'Критерий 4'!E3</f>
        <v>95.330132052821114</v>
      </c>
      <c r="F3" s="19">
        <f>'Критерий 5'!E3</f>
        <v>91.428571428571431</v>
      </c>
      <c r="G3" s="19">
        <f>AVERAGE(B3:F3)</f>
        <v>91.223354796464037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8:26" ht="12.75" customHeight="1"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8:26" ht="12.75" customHeight="1"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8:26" ht="12.75" customHeight="1"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8:26" ht="12.75" customHeight="1"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8:26" ht="12.75" customHeight="1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8:26" ht="12.75" customHeight="1"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8:26" ht="12.75" customHeight="1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8:26" ht="12.75" customHeight="1"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8:26" ht="12.75" customHeight="1"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8:26" ht="12.75" customHeight="1"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8:26" ht="12.75" customHeight="1"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8:26" ht="12.75" customHeight="1"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8:26" ht="12.75" customHeight="1"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8:26" ht="12.75" customHeight="1"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8:26" ht="15.75" customHeight="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8:26" ht="15.75" customHeight="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8:26" ht="15.75" customHeight="1"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8:26" ht="15.75" customHeight="1"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8:26" ht="15.75" customHeight="1"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8:26" ht="15.75" customHeight="1"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8:26" ht="15.75" customHeight="1"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8:26" ht="15.75" customHeight="1"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8:26" ht="15.75" customHeight="1"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8:26" ht="15.75" customHeight="1"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8:26" ht="15.75" customHeight="1"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8:26" ht="15.75" customHeight="1"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8:26" ht="15.75" customHeight="1"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8:26" ht="15.75" customHeight="1"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8:26" ht="15.75" customHeight="1"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8:26" ht="15.75" customHeight="1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8:26" ht="15.75" customHeight="1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8:26" ht="15.75" customHeight="1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8:26" ht="15.75" customHeight="1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8:26" ht="15.75" customHeight="1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8:26" ht="15.75" customHeight="1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8:26" ht="15.75" customHeight="1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8:26" ht="15.75" customHeight="1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8:26" ht="15.75" customHeight="1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8:26" ht="15.75" customHeight="1"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8:26" ht="15.75" customHeight="1"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8:26" ht="15.75" customHeight="1"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8:26" ht="15.75" customHeight="1"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8:26" ht="15.75" customHeight="1"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2023-01-12T03:09:49Z</dcterms:modified>
</cp:coreProperties>
</file>